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536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<sst xmlns="http://schemas.openxmlformats.org/spreadsheetml/2006/main" count="331" uniqueCount="247">
  <si>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</si>
  <si>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</si>
  <si>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</si>
  <si>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</si>
  <si>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</si>
  <si>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</si>
  <si>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</si>
  <si>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</si>
  <si>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</si>
  <si>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</si>
  <si>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</si>
  <si>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</si>
  <si>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</si>
  <si>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</si>
  <si>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</si>
  <si>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</si>
  <si>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</si>
  <si>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</si>
  <si>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</si>
  <si>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</si>
  <si>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</si>
  <si>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</si>
  <si>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</si>
  <si>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</si>
  <si>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</si>
  <si>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</si>
  <si>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</si>
  <si>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</si>
  <si>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</si>
  <si>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</si>
  <si>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</si>
  <si>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</si>
  <si>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</si>
  <si>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</si>
  <si>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</si>
  <si>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</si>
  <si>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</si>
  <si>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</si>
  <si>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</si>
  <si>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</si>
  <si>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</si>
  <si>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</si>
  <si>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</si>
  <si>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</si>
  <si>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</si>
  <si>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</si>
  <si>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</si>
  <si>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</si>
  <si>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</si>
  <si>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</si>
  <si>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</si>
  <si>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</si>
  <si>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</si>
  <si>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</si>
  <si>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</si>
  <si>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</si>
  <si>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</si>
  <si>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</si>
  <si>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</si>
  <si>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</si>
  <si>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</si>
  <si>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</si>
  <si>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</si>
  <si>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</si>
  <si>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</si>
  <si>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</si>
  <si>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</si>
  <si>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</si>
  <si>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</si>
  <si>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</si>
  <si>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</si>
  <si>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</si>
  <si>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</si>
  <si>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</si>
  <si>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</si>
  <si>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</si>
  <si>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</si>
  <si>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</si>
  <si>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</si>
  <si>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</si>
  <si>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</si>
  <si>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</si>
  <si>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</si>
  <si>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</si>
  <si>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</si>
  <si>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</si>
  <si>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</si>
  <si>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</si>
  <si>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</si>
  <si>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</si>
  <si>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</si>
  <si>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</si>
  <si>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</si>
  <si>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</si>
  <si>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</si>
  <si>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</si>
  <si>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</si>
  <si>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</si>
  <si>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</si>
  <si>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</si>
  <si>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</si>
  <si>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</si>
  <si>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</si>
  <si>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</si>
  <si>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</si>
  <si>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</si>
  <si>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</si>
  <si>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</si>
  <si>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</si>
  <si>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</si>
  <si>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</si>
  <si>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</si>
  <si>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</si>
  <si>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</si>
  <si>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</si>
  <si>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</si>
  <si>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</si>
  <si>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</si>
  <si>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</si>
  <si>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</si>
  <si>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</si>
  <si>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</si>
  <si>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</si>
  <si>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</si>
  <si>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</si>
  <si>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</si>
  <si>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</si>
  <si>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</si>
  <si>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</si>
  <si>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</si>
  <si>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</si>
  <si>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</si>
  <si>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</si>
  <si>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</si>
  <si>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</si>
  <si>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</si>
  <si>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</si>
  <si>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</si>
  <si>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</si>
  <si>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</si>
  <si>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</si>
  <si>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</si>
  <si>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</si>
  <si>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</si>
  <si>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</si>
  <si>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</si>
  <si>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</si>
  <si>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</si>
  <si>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</si>
  <si>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</si>
  <si>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</si>
  <si>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</si>
  <si>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</si>
  <si>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</si>
  <si>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</si>
  <si>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</si>
  <si>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</si>
  <si>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</si>
  <si>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</si>
  <si>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</si>
  <si>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</si>
  <si>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</si>
  <si>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</si>
  <si>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</si>
  <si>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</si>
  <si>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</si>
  <si>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</si>
  <si>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</si>
  <si>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</si>
  <si>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</si>
  <si>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</si>
  <si>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</si>
  <si>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</si>
  <si>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</si>
  <si>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</si>
  <si>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</si>
  <si>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</si>
  <si>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</si>
  <si>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</si>
  <si>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</si>
  <si>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</si>
  <si>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</si>
  <si>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</si>
  <si>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</si>
  <si>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</si>
  <si>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</si>
  <si>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</si>
  <si>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</si>
  <si>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</si>
  <si>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</si>
  <si>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</si>
  <si>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</si>
  <si>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</si>
  <si>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</si>
  <si>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</si>
  <si>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</si>
  <si>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</si>
  <si>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</si>
  <si>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</si>
  <si>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</si>
  <si>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</si>
  <si>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</si>
  <si>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</si>
  <si>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</si>
  <si>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</si>
  <si>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</si>
  <si>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</si>
  <si>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</si>
  <si>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</si>
  <si>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</si>
  <si>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</si>
  <si>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</si>
  <si>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</si>
  <si>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</si>
  <si>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</si>
  <si>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</si>
  <si>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</si>
  <si>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</si>
  <si>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</si>
  <si>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</si>
  <si>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</si>
  <si>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</si>
  <si>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</si>
  <si>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</si>
  <si>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</si>
  <si>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</si>
  <si>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</si>
  <si>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</si>
  <si>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</si>
  <si>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</si>
  <si>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</si>
  <si>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</si>
  <si>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</si>
  <si>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</si>
  <si>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</si>
  <si>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</si>
  <si>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</si>
  <si>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</si>
  <si>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</si>
  <si>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</si>
  <si>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</si>
  <si>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</si>
  <si>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</si>
  <si>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</si>
  <si>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</si>
  <si>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31 მარტი 2023</t>
  </si>
  <si>
    <t>ანგარიშგების პერიოდი: 01 იანვარი 2023 –31 მარტი 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</si>
</sst>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3.March\Aldagi\finansuri%20angarishgebis%20danarti%20N%201%20Aldagi%20March_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3.March\Aldagi\kvartaluri%20statistikuri%20angarishi,%20dazgveva%20%20(Aldagi%2031%20March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4" t="s">
        <v>84</v>
      </c>
      <c r="C2" s="244"/>
      <c r="D2" s="232" t="s">
        <v>243</v>
      </c>
      <c r="E2" s="237" t="s">
        <v>238</v>
      </c>
    </row>
    <row r="3" spans="2:5" s="236" customFormat="1" ht="13.5">
      <c r="B3" s="245" t="s">
        <v>245</v>
      </c>
      <c r="C3" s="245"/>
      <c r="D3" s="245"/>
      <c r="E3" s="245"/>
    </row>
    <row r="4" spans="2:3" ht="13.5">
      <c r="B4" s="139"/>
      <c r="C4" s="139"/>
    </row>
    <row r="5" spans="2:5" ht="18" customHeight="1">
      <c r="B5" s="140"/>
      <c r="C5" s="246" t="s">
        <v>85</v>
      </c>
      <c r="D5" s="247"/>
      <c r="E5" s="247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3" t="s">
        <v>90</v>
      </c>
      <c r="D9" s="243"/>
      <c r="E9" s="243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6711439.138055009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48513256.368775114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1327093.5699999998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9712134.441349406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15093173.940000001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48908142.13958535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3916035.8430619845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32137.800000000054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4446509.967113584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14571577.583581168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23393302.40928568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2701886.3299999977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5830789.799999837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19749895.516051512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455886.4196235867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5340343.119805458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210703604.3862877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3" t="s">
        <v>128</v>
      </c>
      <c r="D30" s="243"/>
      <c r="E30" s="243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75417561.43230146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31561007.09117576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2012627.5749368663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4452617.319999994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57721.38467835683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1013345.2938456128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9822716.919549206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124337597.01648727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3" t="s">
        <v>151</v>
      </c>
      <c r="D43" s="243"/>
      <c r="E43" s="243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20536555.35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8973592.243465474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52840709.13051795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4015150.6458169473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86366007.36980039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210703604.38628766</v>
      </c>
    </row>
    <row r="52" s="187" customFormat="1" ht="13.5"/>
    <row r="53" s="187" customFormat="1" ht="13.5"/>
    <row r="54" spans="3:5" ht="13.5">
      <c r="C54" s="241"/>
      <c r="D54" s="241"/>
      <c r="E54" s="241"/>
    </row>
    <row r="55" spans="3:5" ht="13.5">
      <c r="C55" s="242"/>
      <c r="D55" s="242"/>
      <c r="E55" s="242"/>
    </row>
    <row r="56" spans="3:5" ht="13.5">
      <c r="C56" s="241"/>
      <c r="D56" s="241"/>
      <c r="E56" s="241"/>
    </row>
    <row r="57" spans="3:5" ht="13.5">
      <c r="C57" s="242"/>
      <c r="D57" s="242"/>
      <c r="E57" s="242"/>
    </row>
    <row r="58" spans="3:5" ht="15" customHeight="1">
      <c r="C58" s="241"/>
      <c r="D58" s="241"/>
      <c r="E58" s="241"/>
    </row>
    <row r="59" spans="3:5" ht="13.5">
      <c r="C59" s="242"/>
      <c r="D59" s="242"/>
      <c r="E59" s="242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1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50" t="s">
        <v>84</v>
      </c>
      <c r="C1" s="250"/>
      <c r="D1" s="232" t="s">
        <v>243</v>
      </c>
      <c r="E1" s="233" t="s">
        <v>239</v>
      </c>
    </row>
    <row r="2" spans="2:5" ht="15" customHeight="1">
      <c r="B2" s="245" t="s">
        <v>246</v>
      </c>
      <c r="C2" s="245"/>
      <c r="D2" s="245"/>
      <c r="E2" s="245"/>
    </row>
    <row r="3" ht="15" customHeight="1"/>
    <row r="4" spans="4:5" s="189" customFormat="1" ht="12.75" customHeight="1">
      <c r="D4" s="251" t="s">
        <v>168</v>
      </c>
      <c r="E4" s="251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8" t="s">
        <v>169</v>
      </c>
      <c r="D8" s="248"/>
      <c r="E8" s="248"/>
    </row>
    <row r="9" spans="2:5" ht="15" customHeight="1">
      <c r="B9" s="195" t="s">
        <v>91</v>
      </c>
      <c r="C9" s="196">
        <v>1</v>
      </c>
      <c r="D9" s="197" t="s">
        <v>170</v>
      </c>
      <c r="E9" s="198">
        <v>22412062.4072013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4638510.690991091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-3556025.9674024284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-3925061.2355198264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17404516.44809281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8751969.558529414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83192.71849999999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960554.2444109335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-211404.1348963203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1317825.3927777763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8522909.826558894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-2292699.2903851243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6588907.331148793</v>
      </c>
    </row>
    <row r="23" spans="3:5" ht="9" customHeight="1">
      <c r="C23" s="171"/>
      <c r="D23" s="209"/>
      <c r="E23" s="173"/>
    </row>
    <row r="24" spans="3:5" ht="15" customHeight="1" thickBot="1">
      <c r="C24" s="248" t="s">
        <v>184</v>
      </c>
      <c r="D24" s="248"/>
      <c r="E24" s="248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7223197.543571001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565396.7731114009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23511.991202000238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33889.92044415185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6668178.699701751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2841174.719999999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224581.70399999997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899689.2254080039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9208.973040800047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3507073.2683672025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5660.172981848078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3166765.604316396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9755672.935465189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8" t="s">
        <v>195</v>
      </c>
      <c r="E45" s="248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0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0</v>
      </c>
    </row>
    <row r="50" spans="3:5" ht="8.25" customHeight="1">
      <c r="C50" s="171"/>
      <c r="D50" s="209"/>
      <c r="E50" s="173"/>
    </row>
    <row r="51" spans="3:5" ht="15" customHeight="1" thickBot="1">
      <c r="C51" s="248" t="s">
        <v>200</v>
      </c>
      <c r="D51" s="248"/>
      <c r="E51" s="248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1417863.167736039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188952.0343388478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-520741.8099999997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1046884.443701122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131900.59508565685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2264858.430861666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49" t="s">
        <v>216</v>
      </c>
      <c r="D63" s="249"/>
      <c r="E63" s="249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3722240.5899999896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1914431.9699999425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55195.58886249957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698307.3199997507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40762.30575690441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-865886.9495701832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4723706.642137585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708555.9963206378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4015150.6458169473</v>
      </c>
    </row>
    <row r="75" ht="13.5">
      <c r="D75" s="230"/>
    </row>
    <row r="76" spans="3:5" ht="13.5">
      <c r="C76" s="241"/>
      <c r="D76" s="241"/>
      <c r="E76" s="241"/>
    </row>
    <row r="77" spans="3:5" ht="13.5">
      <c r="C77" s="242"/>
      <c r="D77" s="242"/>
      <c r="E77" s="242"/>
    </row>
    <row r="78" spans="3:5" ht="13.5">
      <c r="C78" s="241"/>
      <c r="D78" s="241"/>
      <c r="E78" s="241"/>
    </row>
    <row r="79" spans="3:5" ht="13.5">
      <c r="C79" s="242"/>
      <c r="D79" s="242"/>
      <c r="E79" s="242"/>
    </row>
    <row r="80" spans="3:5" ht="13.5">
      <c r="C80" s="241"/>
      <c r="D80" s="241"/>
      <c r="E80" s="241"/>
    </row>
    <row r="81" spans="3:5" ht="13.5">
      <c r="C81" s="242"/>
      <c r="D81" s="242"/>
      <c r="E81" s="242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selection activeCell="C13" sqref="C1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6" t="s">
        <v>237</v>
      </c>
      <c r="B1" s="256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244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01 იანვარი 2023 –31 მარტი 2023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70" t="s">
        <v>82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C6" s="272" t="s">
        <v>83</v>
      </c>
      <c r="AD6" s="272"/>
      <c r="AE6" s="272"/>
      <c r="AF6" s="272"/>
      <c r="AG6" s="272"/>
      <c r="AH6" s="272"/>
      <c r="AI6" s="272"/>
      <c r="AJ6" s="272"/>
      <c r="AK6" s="272"/>
      <c r="AL6" s="272"/>
    </row>
    <row r="7" spans="1:38" ht="15.75" customHeight="1" thickBot="1">
      <c r="A7" s="137"/>
      <c r="B7" s="137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C7" s="273"/>
      <c r="AD7" s="273"/>
      <c r="AE7" s="273"/>
      <c r="AF7" s="273"/>
      <c r="AG7" s="273"/>
      <c r="AH7" s="273"/>
      <c r="AI7" s="273"/>
      <c r="AJ7" s="273"/>
      <c r="AK7" s="273"/>
      <c r="AL7" s="273"/>
    </row>
    <row r="8" spans="1:38" s="1" customFormat="1" ht="89.25" customHeight="1">
      <c r="A8" s="257" t="s">
        <v>23</v>
      </c>
      <c r="B8" s="260" t="s">
        <v>70</v>
      </c>
      <c r="C8" s="264" t="s">
        <v>22</v>
      </c>
      <c r="D8" s="254"/>
      <c r="E8" s="254"/>
      <c r="F8" s="254"/>
      <c r="G8" s="254"/>
      <c r="H8" s="265" t="s">
        <v>240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0"/>
      <c r="AC8" s="276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0"/>
    </row>
    <row r="9" spans="1:38" s="1" customFormat="1" ht="50.25" customHeight="1">
      <c r="A9" s="258"/>
      <c r="B9" s="261"/>
      <c r="C9" s="263" t="s">
        <v>15</v>
      </c>
      <c r="D9" s="255"/>
      <c r="E9" s="255"/>
      <c r="F9" s="255"/>
      <c r="G9" s="12" t="s">
        <v>16</v>
      </c>
      <c r="H9" s="266"/>
      <c r="I9" s="252" t="s">
        <v>0</v>
      </c>
      <c r="J9" s="252" t="s">
        <v>1</v>
      </c>
      <c r="K9" s="255" t="s">
        <v>0</v>
      </c>
      <c r="L9" s="255"/>
      <c r="M9" s="255"/>
      <c r="N9" s="255"/>
      <c r="O9" s="12" t="s">
        <v>1</v>
      </c>
      <c r="P9" s="252" t="s">
        <v>80</v>
      </c>
      <c r="Q9" s="252" t="s">
        <v>81</v>
      </c>
      <c r="R9" s="255" t="s">
        <v>75</v>
      </c>
      <c r="S9" s="255"/>
      <c r="T9" s="255"/>
      <c r="U9" s="255"/>
      <c r="V9" s="255" t="s">
        <v>76</v>
      </c>
      <c r="W9" s="255"/>
      <c r="X9" s="255"/>
      <c r="Y9" s="255"/>
      <c r="Z9" s="252" t="s">
        <v>17</v>
      </c>
      <c r="AA9" s="274" t="s">
        <v>18</v>
      </c>
      <c r="AC9" s="27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74" t="s">
        <v>18</v>
      </c>
    </row>
    <row r="10" spans="1:38" s="1" customFormat="1" ht="102.75" customHeight="1" thickBot="1">
      <c r="A10" s="259"/>
      <c r="B10" s="262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75"/>
      <c r="AC10" s="278"/>
      <c r="AD10" s="253"/>
      <c r="AE10" s="253"/>
      <c r="AF10" s="253"/>
      <c r="AG10" s="253"/>
      <c r="AH10" s="253"/>
      <c r="AI10" s="253"/>
      <c r="AJ10" s="253"/>
      <c r="AK10" s="253"/>
      <c r="AL10" s="275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655</v>
      </c>
      <c r="D11" s="90">
        <f t="shared" si="0"/>
        <v>169945</v>
      </c>
      <c r="E11" s="90">
        <f t="shared" si="0"/>
        <v>0</v>
      </c>
      <c r="F11" s="90">
        <f t="shared" si="0"/>
        <v>170600</v>
      </c>
      <c r="G11" s="90">
        <f t="shared" si="0"/>
        <v>867943</v>
      </c>
      <c r="H11" s="47"/>
      <c r="I11" s="90">
        <f t="shared" si="0"/>
        <v>6799793.3067580005</v>
      </c>
      <c r="J11" s="90">
        <f t="shared" si="0"/>
        <v>566182.6319754011</v>
      </c>
      <c r="K11" s="90">
        <f t="shared" si="0"/>
        <v>78287.57373199993</v>
      </c>
      <c r="L11" s="90">
        <f t="shared" si="0"/>
        <v>6714131.072787001</v>
      </c>
      <c r="M11" s="90">
        <f t="shared" si="0"/>
        <v>0</v>
      </c>
      <c r="N11" s="75">
        <f>SUM(N12:N15)</f>
        <v>6792418.646519001</v>
      </c>
      <c r="O11" s="90">
        <f t="shared" si="0"/>
        <v>565396.7731114009</v>
      </c>
      <c r="P11" s="90">
        <f t="shared" si="0"/>
        <v>6768906.655317</v>
      </c>
      <c r="Q11" s="90">
        <f t="shared" si="0"/>
        <v>6237399.802649751</v>
      </c>
      <c r="R11" s="90">
        <f t="shared" si="0"/>
        <v>0</v>
      </c>
      <c r="S11" s="90">
        <f t="shared" si="0"/>
        <v>2773766.5599999987</v>
      </c>
      <c r="T11" s="90">
        <f t="shared" si="0"/>
        <v>0</v>
      </c>
      <c r="U11" s="66">
        <f t="shared" si="0"/>
        <v>2773766.5599999987</v>
      </c>
      <c r="V11" s="90">
        <f t="shared" si="0"/>
        <v>0</v>
      </c>
      <c r="W11" s="90">
        <f t="shared" si="0"/>
        <v>2549184.8559999987</v>
      </c>
      <c r="X11" s="90">
        <f t="shared" si="0"/>
        <v>0</v>
      </c>
      <c r="Y11" s="66">
        <f>SUM(Y12:Y15)</f>
        <v>2549184.8559999987</v>
      </c>
      <c r="Z11" s="90">
        <f t="shared" si="0"/>
        <v>3293999.6332960026</v>
      </c>
      <c r="AA11" s="91">
        <f t="shared" si="0"/>
        <v>3060208.9562552026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655</v>
      </c>
      <c r="D12" s="93">
        <v>169945</v>
      </c>
      <c r="E12" s="93">
        <v>0</v>
      </c>
      <c r="F12" s="62">
        <f>SUM(C12:E12)</f>
        <v>170600</v>
      </c>
      <c r="G12" s="93">
        <v>867943</v>
      </c>
      <c r="H12" s="46"/>
      <c r="I12" s="93">
        <v>6799793.3067580005</v>
      </c>
      <c r="J12" s="93">
        <v>566182.6319754011</v>
      </c>
      <c r="K12" s="93">
        <v>78287.57373199993</v>
      </c>
      <c r="L12" s="93">
        <v>6714131.072787001</v>
      </c>
      <c r="M12" s="93">
        <v>0</v>
      </c>
      <c r="N12" s="76">
        <f>SUM(K12:M12)</f>
        <v>6792418.646519001</v>
      </c>
      <c r="O12" s="93">
        <v>565396.7731114009</v>
      </c>
      <c r="P12" s="93">
        <v>6768906.655317</v>
      </c>
      <c r="Q12" s="93">
        <v>6237399.802649751</v>
      </c>
      <c r="R12" s="93">
        <v>0</v>
      </c>
      <c r="S12" s="93">
        <v>2773766.5599999987</v>
      </c>
      <c r="T12" s="93">
        <v>0</v>
      </c>
      <c r="U12" s="62">
        <f>SUM(R12:T12)</f>
        <v>2773766.5599999987</v>
      </c>
      <c r="V12" s="93">
        <v>0</v>
      </c>
      <c r="W12" s="93">
        <v>2549184.8559999987</v>
      </c>
      <c r="X12" s="93">
        <v>0</v>
      </c>
      <c r="Y12" s="62">
        <f>SUM(V12:X12)</f>
        <v>2549184.8559999987</v>
      </c>
      <c r="Z12" s="93">
        <v>3293999.6332960026</v>
      </c>
      <c r="AA12" s="94">
        <v>3060208.9562552026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4730</v>
      </c>
      <c r="E16" s="102">
        <v>0</v>
      </c>
      <c r="F16" s="65">
        <f>SUM(C16:E16)</f>
        <v>4730</v>
      </c>
      <c r="G16" s="102">
        <v>1072</v>
      </c>
      <c r="H16" s="47"/>
      <c r="I16" s="102">
        <v>104475.75</v>
      </c>
      <c r="J16" s="102">
        <v>0</v>
      </c>
      <c r="K16" s="102">
        <v>0</v>
      </c>
      <c r="L16" s="102">
        <v>104475.75</v>
      </c>
      <c r="M16" s="102">
        <v>0</v>
      </c>
      <c r="N16" s="79">
        <f>SUM(K16:M16)</f>
        <v>104475.75</v>
      </c>
      <c r="O16" s="102">
        <v>0</v>
      </c>
      <c r="P16" s="102">
        <v>106387.19287900001</v>
      </c>
      <c r="Q16" s="102">
        <v>106387.19287900001</v>
      </c>
      <c r="R16" s="102">
        <v>0</v>
      </c>
      <c r="S16" s="102">
        <v>3658.7400000000002</v>
      </c>
      <c r="T16" s="102">
        <v>0</v>
      </c>
      <c r="U16" s="65">
        <f>SUM(R16:T16)</f>
        <v>3658.7400000000002</v>
      </c>
      <c r="V16" s="102">
        <v>0</v>
      </c>
      <c r="W16" s="102">
        <v>3658.7400000000002</v>
      </c>
      <c r="X16" s="102">
        <v>0</v>
      </c>
      <c r="Y16" s="65">
        <f>SUM(V16:X16)</f>
        <v>3658.7400000000002</v>
      </c>
      <c r="Z16" s="102">
        <v>9026.219644</v>
      </c>
      <c r="AA16" s="103">
        <v>9026.219644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12010</v>
      </c>
      <c r="D17" s="90">
        <f>SUM(D18:D19)</f>
        <v>1814</v>
      </c>
      <c r="E17" s="90">
        <f>SUM(E18:E19)</f>
        <v>19</v>
      </c>
      <c r="F17" s="66">
        <f>SUM(F18:F19)</f>
        <v>13843</v>
      </c>
      <c r="G17" s="90">
        <f>SUM(G18:G19)</f>
        <v>31593</v>
      </c>
      <c r="H17" s="50"/>
      <c r="I17" s="90">
        <f aca="true" t="shared" si="1" ref="I17:AA17">SUM(I18:I19)</f>
        <v>581030.4807839929</v>
      </c>
      <c r="J17" s="90">
        <f t="shared" si="1"/>
        <v>94355.73247454285</v>
      </c>
      <c r="K17" s="90">
        <f t="shared" si="1"/>
        <v>445606.89714499586</v>
      </c>
      <c r="L17" s="90">
        <f t="shared" si="1"/>
        <v>101219.31157499967</v>
      </c>
      <c r="M17" s="90">
        <f t="shared" si="1"/>
        <v>2530.9720000000007</v>
      </c>
      <c r="N17" s="75">
        <f t="shared" si="1"/>
        <v>549357.1807199956</v>
      </c>
      <c r="O17" s="90">
        <f t="shared" si="1"/>
        <v>92191.24413854242</v>
      </c>
      <c r="P17" s="90">
        <f t="shared" si="1"/>
        <v>547371.0637580138</v>
      </c>
      <c r="Q17" s="90">
        <f t="shared" si="1"/>
        <v>406601.0885075385</v>
      </c>
      <c r="R17" s="90">
        <f t="shared" si="1"/>
        <v>42969.44</v>
      </c>
      <c r="S17" s="90">
        <f t="shared" si="1"/>
        <v>13826</v>
      </c>
      <c r="T17" s="90">
        <f t="shared" si="1"/>
        <v>0</v>
      </c>
      <c r="U17" s="66">
        <f t="shared" si="1"/>
        <v>56795.44</v>
      </c>
      <c r="V17" s="90">
        <f t="shared" si="1"/>
        <v>8122.601500000004</v>
      </c>
      <c r="W17" s="90">
        <f t="shared" si="1"/>
        <v>13826</v>
      </c>
      <c r="X17" s="90">
        <f t="shared" si="1"/>
        <v>0</v>
      </c>
      <c r="Y17" s="66">
        <f t="shared" si="1"/>
        <v>21948.601500000004</v>
      </c>
      <c r="Z17" s="90">
        <f t="shared" si="1"/>
        <v>85397.23393599998</v>
      </c>
      <c r="AA17" s="91">
        <f t="shared" si="1"/>
        <v>77902.67443599996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9507</v>
      </c>
      <c r="D18" s="105">
        <v>0</v>
      </c>
      <c r="E18" s="105">
        <v>10</v>
      </c>
      <c r="F18" s="67">
        <f>SUM(C18:E18)</f>
        <v>9517</v>
      </c>
      <c r="G18" s="105">
        <v>19214</v>
      </c>
      <c r="H18" s="49"/>
      <c r="I18" s="105">
        <v>315320.75788399624</v>
      </c>
      <c r="J18" s="105">
        <v>92813.37620854285</v>
      </c>
      <c r="K18" s="105">
        <v>297297.73197899497</v>
      </c>
      <c r="L18" s="105">
        <v>0</v>
      </c>
      <c r="M18" s="105">
        <v>460</v>
      </c>
      <c r="N18" s="80">
        <f>SUM(K18:M18)</f>
        <v>297757.73197899497</v>
      </c>
      <c r="O18" s="105">
        <v>90648.88787254241</v>
      </c>
      <c r="P18" s="105">
        <v>308726.09136901656</v>
      </c>
      <c r="Q18" s="105">
        <v>169421.2076948097</v>
      </c>
      <c r="R18" s="105">
        <v>42969.44</v>
      </c>
      <c r="S18" s="105">
        <v>0</v>
      </c>
      <c r="T18" s="105">
        <v>0</v>
      </c>
      <c r="U18" s="67">
        <f>SUM(R18:T18)</f>
        <v>42969.44</v>
      </c>
      <c r="V18" s="105">
        <v>8122.601500000004</v>
      </c>
      <c r="W18" s="105">
        <v>0</v>
      </c>
      <c r="X18" s="105">
        <v>0</v>
      </c>
      <c r="Y18" s="67">
        <f>SUM(V18:X18)</f>
        <v>8122.601500000004</v>
      </c>
      <c r="Z18" s="105">
        <v>71707.38799999998</v>
      </c>
      <c r="AA18" s="106">
        <v>64212.82849999996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2503</v>
      </c>
      <c r="D19" s="108">
        <v>1814</v>
      </c>
      <c r="E19" s="108">
        <v>9</v>
      </c>
      <c r="F19" s="68">
        <f>SUM(C19:E19)</f>
        <v>4326</v>
      </c>
      <c r="G19" s="108">
        <v>12379</v>
      </c>
      <c r="H19" s="48"/>
      <c r="I19" s="108">
        <v>265709.7228999967</v>
      </c>
      <c r="J19" s="108">
        <v>1542.356266</v>
      </c>
      <c r="K19" s="108">
        <v>148309.16516600092</v>
      </c>
      <c r="L19" s="108">
        <v>101219.31157499967</v>
      </c>
      <c r="M19" s="108">
        <v>2070.9720000000007</v>
      </c>
      <c r="N19" s="81">
        <f>SUM(K19:M19)</f>
        <v>251599.4487410006</v>
      </c>
      <c r="O19" s="108">
        <v>1542.356266</v>
      </c>
      <c r="P19" s="108">
        <v>238644.97238899727</v>
      </c>
      <c r="Q19" s="108">
        <v>237179.88081272878</v>
      </c>
      <c r="R19" s="108">
        <v>0</v>
      </c>
      <c r="S19" s="108">
        <v>13826</v>
      </c>
      <c r="T19" s="108">
        <v>0</v>
      </c>
      <c r="U19" s="68">
        <f>SUM(R19:T19)</f>
        <v>13826</v>
      </c>
      <c r="V19" s="108">
        <v>0</v>
      </c>
      <c r="W19" s="108">
        <v>13826</v>
      </c>
      <c r="X19" s="108">
        <v>0</v>
      </c>
      <c r="Y19" s="68">
        <f>SUM(V19:X19)</f>
        <v>13826</v>
      </c>
      <c r="Z19" s="108">
        <v>13689.845936</v>
      </c>
      <c r="AA19" s="109">
        <v>13689.845936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1170</v>
      </c>
      <c r="D20" s="111">
        <v>43</v>
      </c>
      <c r="E20" s="111">
        <v>0</v>
      </c>
      <c r="F20" s="69">
        <f>SUM(C20:E20)</f>
        <v>1213</v>
      </c>
      <c r="G20" s="111">
        <v>2215</v>
      </c>
      <c r="H20" s="47"/>
      <c r="I20" s="111">
        <v>216081.4655489964</v>
      </c>
      <c r="J20" s="111">
        <v>145247.10943441332</v>
      </c>
      <c r="K20" s="111">
        <v>165828.23061799715</v>
      </c>
      <c r="L20" s="111">
        <v>37045.98344999999</v>
      </c>
      <c r="M20" s="111">
        <v>0</v>
      </c>
      <c r="N20" s="82">
        <f>SUM(K20:M20)</f>
        <v>202874.21406799715</v>
      </c>
      <c r="O20" s="111">
        <v>144744.63267341332</v>
      </c>
      <c r="P20" s="111">
        <v>84548.41360898773</v>
      </c>
      <c r="Q20" s="111">
        <v>40627.832577071225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32000</v>
      </c>
      <c r="AA20" s="112">
        <v>32000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3248</v>
      </c>
      <c r="D21" s="90">
        <f t="shared" si="3"/>
        <v>4636</v>
      </c>
      <c r="E21" s="90">
        <f t="shared" si="3"/>
        <v>7</v>
      </c>
      <c r="F21" s="66">
        <f t="shared" si="3"/>
        <v>7891</v>
      </c>
      <c r="G21" s="90">
        <f t="shared" si="3"/>
        <v>21059</v>
      </c>
      <c r="H21" s="90">
        <f t="shared" si="3"/>
        <v>7891</v>
      </c>
      <c r="I21" s="90">
        <f t="shared" si="3"/>
        <v>9808719.035821062</v>
      </c>
      <c r="J21" s="90">
        <f t="shared" si="3"/>
        <v>193003.6149701125</v>
      </c>
      <c r="K21" s="90">
        <f t="shared" si="3"/>
        <v>3418041.728774002</v>
      </c>
      <c r="L21" s="90">
        <f t="shared" si="3"/>
        <v>5508274.352176993</v>
      </c>
      <c r="M21" s="90">
        <f t="shared" si="3"/>
        <v>12195</v>
      </c>
      <c r="N21" s="75">
        <f t="shared" si="3"/>
        <v>8938511.080950994</v>
      </c>
      <c r="O21" s="90">
        <f t="shared" si="3"/>
        <v>185025.2552161125</v>
      </c>
      <c r="P21" s="90">
        <f t="shared" si="3"/>
        <v>8155964.860252463</v>
      </c>
      <c r="Q21" s="90">
        <f t="shared" si="3"/>
        <v>8009287.726584488</v>
      </c>
      <c r="R21" s="90">
        <f t="shared" si="3"/>
        <v>2550375.6999999997</v>
      </c>
      <c r="S21" s="90">
        <f t="shared" si="3"/>
        <v>3987980.54</v>
      </c>
      <c r="T21" s="90">
        <f t="shared" si="3"/>
        <v>29541.94</v>
      </c>
      <c r="U21" s="66">
        <f t="shared" si="3"/>
        <v>6567898.180000001</v>
      </c>
      <c r="V21" s="90">
        <f t="shared" si="3"/>
        <v>2549833.8</v>
      </c>
      <c r="W21" s="90">
        <f t="shared" si="3"/>
        <v>3969564.38</v>
      </c>
      <c r="X21" s="90">
        <f t="shared" si="3"/>
        <v>29541.94</v>
      </c>
      <c r="Y21" s="66">
        <f t="shared" si="3"/>
        <v>6548940.12</v>
      </c>
      <c r="Z21" s="90">
        <f t="shared" si="3"/>
        <v>5438173.470000004</v>
      </c>
      <c r="AA21" s="91">
        <f t="shared" si="3"/>
        <v>5411124.2796483245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3248</v>
      </c>
      <c r="D22" s="93">
        <v>4636</v>
      </c>
      <c r="E22" s="93">
        <v>7</v>
      </c>
      <c r="F22" s="62">
        <f>SUM(C22:E22)</f>
        <v>7891</v>
      </c>
      <c r="G22" s="93">
        <v>21059</v>
      </c>
      <c r="H22" s="93">
        <f>F22</f>
        <v>7891</v>
      </c>
      <c r="I22" s="93">
        <v>9808719.035821062</v>
      </c>
      <c r="J22" s="93">
        <v>193003.6149701125</v>
      </c>
      <c r="K22" s="93">
        <v>3418041.728774002</v>
      </c>
      <c r="L22" s="93">
        <v>5508274.352176993</v>
      </c>
      <c r="M22" s="93">
        <v>12195</v>
      </c>
      <c r="N22" s="76">
        <f>SUM(K22:M22)</f>
        <v>8938511.080950994</v>
      </c>
      <c r="O22" s="93">
        <v>185025.2552161125</v>
      </c>
      <c r="P22" s="93">
        <v>8155964.860252463</v>
      </c>
      <c r="Q22" s="93">
        <v>8009287.726584488</v>
      </c>
      <c r="R22" s="93">
        <v>2550375.6999999997</v>
      </c>
      <c r="S22" s="93">
        <v>3987980.54</v>
      </c>
      <c r="T22" s="93">
        <v>29541.94</v>
      </c>
      <c r="U22" s="62">
        <f>SUM(R22:T22)</f>
        <v>6567898.180000001</v>
      </c>
      <c r="V22" s="93">
        <v>2549833.8</v>
      </c>
      <c r="W22" s="93">
        <v>3969564.38</v>
      </c>
      <c r="X22" s="93">
        <v>29541.94</v>
      </c>
      <c r="Y22" s="62">
        <f>SUM(V22:X22)</f>
        <v>6548940.12</v>
      </c>
      <c r="Z22" s="93">
        <v>5438173.470000004</v>
      </c>
      <c r="AA22" s="94">
        <v>5411124.2796483245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5813</v>
      </c>
      <c r="D24" s="114">
        <f t="shared" si="5"/>
        <v>218069</v>
      </c>
      <c r="E24" s="114">
        <f t="shared" si="5"/>
        <v>874</v>
      </c>
      <c r="F24" s="70">
        <f t="shared" si="5"/>
        <v>224756</v>
      </c>
      <c r="G24" s="114">
        <f t="shared" si="5"/>
        <v>122191</v>
      </c>
      <c r="H24" s="114">
        <f t="shared" si="5"/>
        <v>224714</v>
      </c>
      <c r="I24" s="114">
        <f t="shared" si="5"/>
        <v>2568160.207444334</v>
      </c>
      <c r="J24" s="114">
        <f t="shared" si="5"/>
        <v>30589.093126000007</v>
      </c>
      <c r="K24" s="114">
        <f t="shared" si="5"/>
        <v>709284.0471460024</v>
      </c>
      <c r="L24" s="114">
        <f t="shared" si="5"/>
        <v>1382130.0840333349</v>
      </c>
      <c r="M24" s="114">
        <f t="shared" si="5"/>
        <v>365140.21199999825</v>
      </c>
      <c r="N24" s="15">
        <f t="shared" si="5"/>
        <v>2456554.3431793354</v>
      </c>
      <c r="O24" s="114">
        <f t="shared" si="5"/>
        <v>30548.736345000005</v>
      </c>
      <c r="P24" s="114">
        <f t="shared" si="5"/>
        <v>2390914.3510945123</v>
      </c>
      <c r="Q24" s="114">
        <f t="shared" si="5"/>
        <v>2301503.7149414355</v>
      </c>
      <c r="R24" s="114">
        <f t="shared" si="5"/>
        <v>444453.48888888885</v>
      </c>
      <c r="S24" s="114">
        <f t="shared" si="5"/>
        <v>669457.3296405231</v>
      </c>
      <c r="T24" s="114">
        <f t="shared" si="5"/>
        <v>48828.21000000001</v>
      </c>
      <c r="U24" s="70">
        <f t="shared" si="5"/>
        <v>1162739.028529412</v>
      </c>
      <c r="V24" s="114">
        <f t="shared" si="5"/>
        <v>444453.48888888885</v>
      </c>
      <c r="W24" s="114">
        <f t="shared" si="5"/>
        <v>669457.3296405231</v>
      </c>
      <c r="X24" s="114">
        <f t="shared" si="5"/>
        <v>48828.21000000001</v>
      </c>
      <c r="Y24" s="70">
        <f t="shared" si="5"/>
        <v>1162739.028529412</v>
      </c>
      <c r="Z24" s="114">
        <f t="shared" si="5"/>
        <v>1161305.9443755953</v>
      </c>
      <c r="AA24" s="115">
        <f t="shared" si="5"/>
        <v>1168385.9443755953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2471</v>
      </c>
      <c r="D25" s="93">
        <v>208376</v>
      </c>
      <c r="E25" s="93">
        <v>0</v>
      </c>
      <c r="F25" s="62">
        <f>SUM(C25:E25)</f>
        <v>210847</v>
      </c>
      <c r="G25" s="93">
        <v>70242</v>
      </c>
      <c r="H25" s="93">
        <f>F25</f>
        <v>210847</v>
      </c>
      <c r="I25" s="93">
        <v>568521.3333333337</v>
      </c>
      <c r="J25" s="93">
        <v>0</v>
      </c>
      <c r="K25" s="93">
        <v>22374.50000000002</v>
      </c>
      <c r="L25" s="93">
        <v>546146.8333333337</v>
      </c>
      <c r="M25" s="93">
        <v>0</v>
      </c>
      <c r="N25" s="76">
        <f>SUM(K25:M25)</f>
        <v>568521.3333333337</v>
      </c>
      <c r="O25" s="93">
        <v>0</v>
      </c>
      <c r="P25" s="93">
        <v>569267.4388514815</v>
      </c>
      <c r="Q25" s="93">
        <v>569267.4388514815</v>
      </c>
      <c r="R25" s="93">
        <v>4322.1888888888925</v>
      </c>
      <c r="S25" s="93">
        <v>83480.62964052294</v>
      </c>
      <c r="T25" s="93">
        <v>0</v>
      </c>
      <c r="U25" s="62">
        <f>SUM(R25:T25)</f>
        <v>87802.81852941183</v>
      </c>
      <c r="V25" s="93">
        <v>4322.1888888888925</v>
      </c>
      <c r="W25" s="93">
        <v>83480.62964052294</v>
      </c>
      <c r="X25" s="93">
        <v>0</v>
      </c>
      <c r="Y25" s="62">
        <f>SUM(V25:X25)</f>
        <v>87802.81852941183</v>
      </c>
      <c r="Z25" s="93">
        <v>74217.19565359483</v>
      </c>
      <c r="AA25" s="94">
        <v>74217.19565359483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3301</v>
      </c>
      <c r="D26" s="129">
        <v>9693</v>
      </c>
      <c r="E26" s="129">
        <v>873</v>
      </c>
      <c r="F26" s="60">
        <f>SUM(C26:E26)</f>
        <v>13867</v>
      </c>
      <c r="G26" s="129">
        <v>51820</v>
      </c>
      <c r="H26" s="129">
        <f>F26</f>
        <v>13867</v>
      </c>
      <c r="I26" s="129">
        <v>1748639.8091240001</v>
      </c>
      <c r="J26" s="129">
        <v>4254.445626</v>
      </c>
      <c r="K26" s="129">
        <v>465992.81021600246</v>
      </c>
      <c r="L26" s="129">
        <v>835983.2507000011</v>
      </c>
      <c r="M26" s="129">
        <v>340140.21199999825</v>
      </c>
      <c r="N26" s="57">
        <f>SUM(K26:M26)</f>
        <v>1642116.2729160017</v>
      </c>
      <c r="O26" s="129">
        <v>4214.088845</v>
      </c>
      <c r="P26" s="129">
        <v>1495429.5811740307</v>
      </c>
      <c r="Q26" s="129">
        <v>1480504.0482012008</v>
      </c>
      <c r="R26" s="129">
        <v>416449.44</v>
      </c>
      <c r="S26" s="129">
        <v>585976.7000000001</v>
      </c>
      <c r="T26" s="129">
        <v>48828.21000000001</v>
      </c>
      <c r="U26" s="60">
        <f>SUM(R26:T26)</f>
        <v>1051254.35</v>
      </c>
      <c r="V26" s="129">
        <v>416449.44</v>
      </c>
      <c r="W26" s="129">
        <v>585976.7000000001</v>
      </c>
      <c r="X26" s="129">
        <v>48828.21000000001</v>
      </c>
      <c r="Y26" s="60">
        <f>SUM(V26:X26)</f>
        <v>1051254.35</v>
      </c>
      <c r="Z26" s="129">
        <v>1006683.0663360003</v>
      </c>
      <c r="AA26" s="130">
        <v>1006683.0663360003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41</v>
      </c>
      <c r="D27" s="119">
        <v>0</v>
      </c>
      <c r="E27" s="119">
        <v>1</v>
      </c>
      <c r="F27" s="71">
        <f>SUM(C27:E27)</f>
        <v>42</v>
      </c>
      <c r="G27" s="119">
        <v>129</v>
      </c>
      <c r="H27" s="48"/>
      <c r="I27" s="119">
        <v>250999.064987</v>
      </c>
      <c r="J27" s="119">
        <v>26334.647500000006</v>
      </c>
      <c r="K27" s="119">
        <v>220916.73692999998</v>
      </c>
      <c r="L27" s="119">
        <v>0</v>
      </c>
      <c r="M27" s="119">
        <v>25000</v>
      </c>
      <c r="N27" s="83">
        <f>SUM(K27:M27)</f>
        <v>245916.73692999998</v>
      </c>
      <c r="O27" s="119">
        <v>26334.647500000006</v>
      </c>
      <c r="P27" s="119">
        <v>326217.3310689999</v>
      </c>
      <c r="Q27" s="119">
        <v>251732.22788875332</v>
      </c>
      <c r="R27" s="119">
        <v>23681.86</v>
      </c>
      <c r="S27" s="119">
        <v>0</v>
      </c>
      <c r="T27" s="119">
        <v>0</v>
      </c>
      <c r="U27" s="71">
        <f>SUM(R27:T27)</f>
        <v>23681.86</v>
      </c>
      <c r="V27" s="119">
        <v>23681.86</v>
      </c>
      <c r="W27" s="119">
        <v>0</v>
      </c>
      <c r="X27" s="119">
        <v>0</v>
      </c>
      <c r="Y27" s="71">
        <f>SUM(V27:X27)</f>
        <v>23681.86</v>
      </c>
      <c r="Z27" s="119">
        <v>80405.68238600019</v>
      </c>
      <c r="AA27" s="120">
        <v>87485.68238600019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1</v>
      </c>
      <c r="D29" s="14">
        <v>0</v>
      </c>
      <c r="E29" s="14">
        <v>2</v>
      </c>
      <c r="F29" s="72">
        <f>SUM(C29:E29)</f>
        <v>3</v>
      </c>
      <c r="G29" s="14">
        <v>2</v>
      </c>
      <c r="H29" s="52">
        <f>F29</f>
        <v>3</v>
      </c>
      <c r="I29" s="14">
        <v>417189.913664</v>
      </c>
      <c r="J29" s="14">
        <v>376002.7412</v>
      </c>
      <c r="K29" s="14">
        <v>155906.513664</v>
      </c>
      <c r="L29" s="14">
        <v>0</v>
      </c>
      <c r="M29" s="14">
        <v>261283.4</v>
      </c>
      <c r="N29" s="84">
        <f>SUM(K29:M29)</f>
        <v>417189.913664</v>
      </c>
      <c r="O29" s="14">
        <v>376002.7412</v>
      </c>
      <c r="P29" s="14">
        <v>220332.557499</v>
      </c>
      <c r="Q29" s="14">
        <v>15689.34047699999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4</v>
      </c>
      <c r="H33" s="111">
        <f>F33</f>
        <v>0</v>
      </c>
      <c r="I33" s="111">
        <v>0</v>
      </c>
      <c r="J33" s="111">
        <v>125.40308333333337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125.40308333333337</v>
      </c>
      <c r="P33" s="111">
        <v>13273.152743999999</v>
      </c>
      <c r="Q33" s="111">
        <v>13147.749660666666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1632</v>
      </c>
      <c r="D37" s="117">
        <v>84</v>
      </c>
      <c r="E37" s="117">
        <v>0</v>
      </c>
      <c r="F37" s="73">
        <f>SUM(C37:E37)</f>
        <v>1716</v>
      </c>
      <c r="G37" s="117">
        <v>1147</v>
      </c>
      <c r="H37" s="50"/>
      <c r="I37" s="117">
        <v>956903.3537779968</v>
      </c>
      <c r="J37" s="117">
        <v>128041.95264344446</v>
      </c>
      <c r="K37" s="117">
        <v>932184.5957009951</v>
      </c>
      <c r="L37" s="117">
        <v>24718.758077</v>
      </c>
      <c r="M37" s="117">
        <v>0</v>
      </c>
      <c r="N37" s="85">
        <f>SUM(K37:M37)</f>
        <v>956903.3537779951</v>
      </c>
      <c r="O37" s="117">
        <v>128041.95264344444</v>
      </c>
      <c r="P37" s="117">
        <v>1050217.7372319973</v>
      </c>
      <c r="Q37" s="117">
        <v>902101.4168602105</v>
      </c>
      <c r="R37" s="117">
        <v>118809.43</v>
      </c>
      <c r="S37" s="117">
        <v>0</v>
      </c>
      <c r="T37" s="117">
        <v>0</v>
      </c>
      <c r="U37" s="73">
        <f>SUM(R37:T37)</f>
        <v>118809.43</v>
      </c>
      <c r="V37" s="117">
        <v>118809.43</v>
      </c>
      <c r="W37" s="117">
        <v>0</v>
      </c>
      <c r="X37" s="117">
        <v>0</v>
      </c>
      <c r="Y37" s="73">
        <f>SUM(V37:X37)</f>
        <v>118809.43</v>
      </c>
      <c r="Z37" s="117">
        <v>76118.28721400027</v>
      </c>
      <c r="AA37" s="118">
        <v>64530.72721400027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2154</v>
      </c>
      <c r="D38" s="111">
        <v>25539</v>
      </c>
      <c r="E38" s="111">
        <v>24</v>
      </c>
      <c r="F38" s="69">
        <f>SUM(C38:E38)</f>
        <v>27717</v>
      </c>
      <c r="G38" s="111">
        <v>114008</v>
      </c>
      <c r="H38" s="51"/>
      <c r="I38" s="111">
        <v>5571845.91713098</v>
      </c>
      <c r="J38" s="111">
        <v>2580132.203053315</v>
      </c>
      <c r="K38" s="111">
        <v>3429456.0559349936</v>
      </c>
      <c r="L38" s="111">
        <v>1960558.2237399893</v>
      </c>
      <c r="M38" s="111">
        <v>17590.17</v>
      </c>
      <c r="N38" s="82">
        <f>SUM(K38:M38)</f>
        <v>5407604.449674983</v>
      </c>
      <c r="O38" s="111">
        <v>2527304.4079973153</v>
      </c>
      <c r="P38" s="111">
        <v>9155837.34088198</v>
      </c>
      <c r="Q38" s="111">
        <v>3308758.455331783</v>
      </c>
      <c r="R38" s="111">
        <v>532720.59</v>
      </c>
      <c r="S38" s="111">
        <v>187891.39</v>
      </c>
      <c r="T38" s="111">
        <v>0</v>
      </c>
      <c r="U38" s="69">
        <f>SUM(R38:T38)</f>
        <v>720611.98</v>
      </c>
      <c r="V38" s="111">
        <v>508564.93</v>
      </c>
      <c r="W38" s="111">
        <v>185122.73</v>
      </c>
      <c r="X38" s="111">
        <v>0</v>
      </c>
      <c r="Y38" s="69">
        <f>SUM(V38:X38)</f>
        <v>693687.66</v>
      </c>
      <c r="Z38" s="111">
        <v>1388403.4118799914</v>
      </c>
      <c r="AA38" s="112">
        <v>1621176.3631279918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1</v>
      </c>
      <c r="D39" s="111">
        <v>0</v>
      </c>
      <c r="E39" s="111">
        <v>0</v>
      </c>
      <c r="F39" s="69">
        <f>SUM(C39:E39)</f>
        <v>1</v>
      </c>
      <c r="G39" s="111">
        <v>2</v>
      </c>
      <c r="H39" s="51"/>
      <c r="I39" s="111">
        <v>131414.472</v>
      </c>
      <c r="J39" s="111">
        <v>131414.47196</v>
      </c>
      <c r="K39" s="111">
        <v>131414.472</v>
      </c>
      <c r="L39" s="111">
        <v>0</v>
      </c>
      <c r="M39" s="111">
        <v>0</v>
      </c>
      <c r="N39" s="82">
        <f>SUM(K39:M39)</f>
        <v>131414.472</v>
      </c>
      <c r="O39" s="111">
        <v>131414.47196</v>
      </c>
      <c r="P39" s="111">
        <v>83448.851547</v>
      </c>
      <c r="Q39" s="111">
        <v>9.677838534116745E-06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556</v>
      </c>
      <c r="D40" s="90">
        <f>SUM(D41:D43)</f>
        <v>0</v>
      </c>
      <c r="E40" s="90">
        <f>SUM(E41:E43)</f>
        <v>0</v>
      </c>
      <c r="F40" s="66">
        <f>SUM(F41:F43)</f>
        <v>556</v>
      </c>
      <c r="G40" s="90">
        <f>SUM(G41:G43)</f>
        <v>1076</v>
      </c>
      <c r="H40" s="51"/>
      <c r="I40" s="90">
        <f aca="true" t="shared" si="11" ref="I40:AA40">SUM(I41:I43)</f>
        <v>802262.7449</v>
      </c>
      <c r="J40" s="90">
        <f t="shared" si="11"/>
        <v>397049.85120370705</v>
      </c>
      <c r="K40" s="90">
        <f t="shared" si="11"/>
        <v>788667.253623</v>
      </c>
      <c r="L40" s="90">
        <f t="shared" si="11"/>
        <v>0</v>
      </c>
      <c r="M40" s="90">
        <f t="shared" si="11"/>
        <v>0</v>
      </c>
      <c r="N40" s="75">
        <f t="shared" si="11"/>
        <v>788667.253623</v>
      </c>
      <c r="O40" s="90">
        <f t="shared" si="11"/>
        <v>374653.928205707</v>
      </c>
      <c r="P40" s="90">
        <f t="shared" si="11"/>
        <v>578650.7092950015</v>
      </c>
      <c r="Q40" s="90">
        <f t="shared" si="11"/>
        <v>295283.3508319211</v>
      </c>
      <c r="R40" s="90">
        <f t="shared" si="11"/>
        <v>4927</v>
      </c>
      <c r="S40" s="90">
        <f t="shared" si="11"/>
        <v>0</v>
      </c>
      <c r="T40" s="90">
        <f t="shared" si="11"/>
        <v>0</v>
      </c>
      <c r="U40" s="66">
        <f t="shared" si="11"/>
        <v>4927</v>
      </c>
      <c r="V40" s="90">
        <f t="shared" si="11"/>
        <v>2463.5</v>
      </c>
      <c r="W40" s="90">
        <f t="shared" si="11"/>
        <v>0</v>
      </c>
      <c r="X40" s="90">
        <f t="shared" si="11"/>
        <v>0</v>
      </c>
      <c r="Y40" s="66">
        <f t="shared" si="11"/>
        <v>2463.5</v>
      </c>
      <c r="Z40" s="90">
        <f t="shared" si="11"/>
        <v>124580.73000000001</v>
      </c>
      <c r="AA40" s="91">
        <f t="shared" si="11"/>
        <v>62290.365000000005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8</v>
      </c>
      <c r="D41" s="122">
        <v>0</v>
      </c>
      <c r="E41" s="122">
        <v>0</v>
      </c>
      <c r="F41" s="74">
        <f>SUM(C41:E41)</f>
        <v>8</v>
      </c>
      <c r="G41" s="122">
        <v>60</v>
      </c>
      <c r="H41" s="49"/>
      <c r="I41" s="122">
        <v>33126.657</v>
      </c>
      <c r="J41" s="122">
        <v>17909.871665</v>
      </c>
      <c r="K41" s="122">
        <v>30660.903575</v>
      </c>
      <c r="L41" s="122">
        <v>0</v>
      </c>
      <c r="M41" s="122">
        <v>0</v>
      </c>
      <c r="N41" s="86">
        <f>SUM(K41:M41)</f>
        <v>30660.903575</v>
      </c>
      <c r="O41" s="122">
        <v>17108.502518</v>
      </c>
      <c r="P41" s="122">
        <v>61017.12774900001</v>
      </c>
      <c r="Q41" s="122">
        <v>29102.644442010605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-1200</v>
      </c>
      <c r="AA41" s="123">
        <v>-600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503</v>
      </c>
      <c r="D42" s="129">
        <v>0</v>
      </c>
      <c r="E42" s="129">
        <v>0</v>
      </c>
      <c r="F42" s="60">
        <f>SUM(C42:E42)</f>
        <v>503</v>
      </c>
      <c r="G42" s="129">
        <v>920</v>
      </c>
      <c r="H42" s="127"/>
      <c r="I42" s="129">
        <v>506604.37810000003</v>
      </c>
      <c r="J42" s="129">
        <v>253262.8860480001</v>
      </c>
      <c r="K42" s="129">
        <v>506604.37810000003</v>
      </c>
      <c r="L42" s="129">
        <v>0</v>
      </c>
      <c r="M42" s="129">
        <v>0</v>
      </c>
      <c r="N42" s="57">
        <f>SUM(K42:M42)</f>
        <v>506604.37810000003</v>
      </c>
      <c r="O42" s="129">
        <v>253240.12184800007</v>
      </c>
      <c r="P42" s="129">
        <v>369337.2085400014</v>
      </c>
      <c r="Q42" s="129">
        <v>172148.83421742803</v>
      </c>
      <c r="R42" s="129">
        <v>4927</v>
      </c>
      <c r="S42" s="129">
        <v>0</v>
      </c>
      <c r="T42" s="129">
        <v>0</v>
      </c>
      <c r="U42" s="60">
        <f>SUM(R42:T42)</f>
        <v>4927</v>
      </c>
      <c r="V42" s="129">
        <v>2463.5</v>
      </c>
      <c r="W42" s="129">
        <v>0</v>
      </c>
      <c r="X42" s="129">
        <v>0</v>
      </c>
      <c r="Y42" s="60">
        <f>SUM(V42:X42)</f>
        <v>2463.5</v>
      </c>
      <c r="Z42" s="129">
        <v>125780.73000000001</v>
      </c>
      <c r="AA42" s="130">
        <v>62890.365000000005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45</v>
      </c>
      <c r="D43" s="119">
        <v>0</v>
      </c>
      <c r="E43" s="119">
        <v>0</v>
      </c>
      <c r="F43" s="71">
        <f>SUM(C43:E43)</f>
        <v>45</v>
      </c>
      <c r="G43" s="119">
        <v>96</v>
      </c>
      <c r="H43" s="48"/>
      <c r="I43" s="119">
        <v>262531.7098</v>
      </c>
      <c r="J43" s="119">
        <v>125877.0934907069</v>
      </c>
      <c r="K43" s="119">
        <v>251401.97194800005</v>
      </c>
      <c r="L43" s="119">
        <v>0</v>
      </c>
      <c r="M43" s="119">
        <v>0</v>
      </c>
      <c r="N43" s="83">
        <f>SUM(K43:M43)</f>
        <v>251401.97194800005</v>
      </c>
      <c r="O43" s="119">
        <v>104305.3038397069</v>
      </c>
      <c r="P43" s="119">
        <v>148296.37300600004</v>
      </c>
      <c r="Q43" s="119">
        <v>94031.87217248247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1</v>
      </c>
      <c r="D44" s="111">
        <v>0</v>
      </c>
      <c r="E44" s="111">
        <v>0</v>
      </c>
      <c r="F44" s="69">
        <f>SUM(C44:E44)</f>
        <v>1</v>
      </c>
      <c r="G44" s="111">
        <v>2</v>
      </c>
      <c r="H44" s="51"/>
      <c r="I44" s="111">
        <v>72000</v>
      </c>
      <c r="J44" s="111">
        <v>35999.997252</v>
      </c>
      <c r="K44" s="111">
        <v>72000</v>
      </c>
      <c r="L44" s="111">
        <v>0</v>
      </c>
      <c r="M44" s="111">
        <v>0</v>
      </c>
      <c r="N44" s="82">
        <f>SUM(K44:M44)</f>
        <v>72000</v>
      </c>
      <c r="O44" s="111">
        <v>35999.997252</v>
      </c>
      <c r="P44" s="111">
        <v>21934.42622899999</v>
      </c>
      <c r="Q44" s="111">
        <v>10967.21178857376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284</v>
      </c>
      <c r="D45" s="114">
        <f>SUM(D46:D48)</f>
        <v>8747</v>
      </c>
      <c r="E45" s="114">
        <f>SUM(E46:E48)</f>
        <v>4</v>
      </c>
      <c r="F45" s="70">
        <f>SUM(F46:F48)</f>
        <v>9035</v>
      </c>
      <c r="G45" s="114">
        <f>SUM(G46:G48)</f>
        <v>56486</v>
      </c>
      <c r="H45" s="51"/>
      <c r="I45" s="114">
        <f aca="true" t="shared" si="13" ref="I45:AA45">SUM(I46:I48)</f>
        <v>1604668.3661669998</v>
      </c>
      <c r="J45" s="114">
        <f t="shared" si="13"/>
        <v>612457.9202762223</v>
      </c>
      <c r="K45" s="114">
        <f t="shared" si="13"/>
        <v>1076804.135698</v>
      </c>
      <c r="L45" s="114">
        <f t="shared" si="13"/>
        <v>489466.762935</v>
      </c>
      <c r="M45" s="114">
        <f t="shared" si="13"/>
        <v>9647.771</v>
      </c>
      <c r="N45" s="15">
        <f t="shared" si="13"/>
        <v>1575918.6696330002</v>
      </c>
      <c r="O45" s="114">
        <f t="shared" si="13"/>
        <v>612457.9202762223</v>
      </c>
      <c r="P45" s="114">
        <f t="shared" si="13"/>
        <v>2922356.796379999</v>
      </c>
      <c r="Q45" s="114">
        <f t="shared" si="13"/>
        <v>1357310.4464406706</v>
      </c>
      <c r="R45" s="114">
        <f t="shared" si="13"/>
        <v>17221.53</v>
      </c>
      <c r="S45" s="114">
        <f t="shared" si="13"/>
        <v>94189.43</v>
      </c>
      <c r="T45" s="114">
        <f t="shared" si="13"/>
        <v>0</v>
      </c>
      <c r="U45" s="70">
        <f t="shared" si="13"/>
        <v>111410.95999999999</v>
      </c>
      <c r="V45" s="114">
        <f t="shared" si="13"/>
        <v>17221.53</v>
      </c>
      <c r="W45" s="114">
        <f t="shared" si="13"/>
        <v>94189.43</v>
      </c>
      <c r="X45" s="114">
        <f t="shared" si="13"/>
        <v>0</v>
      </c>
      <c r="Y45" s="70">
        <f t="shared" si="13"/>
        <v>111410.95999999999</v>
      </c>
      <c r="Z45" s="114">
        <f t="shared" si="13"/>
        <v>73260.65311297451</v>
      </c>
      <c r="AA45" s="115">
        <f t="shared" si="13"/>
        <v>70853.45311297452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43</v>
      </c>
      <c r="D46" s="132">
        <v>16</v>
      </c>
      <c r="E46" s="132">
        <v>0</v>
      </c>
      <c r="F46" s="61">
        <f>SUM(C46:E46)</f>
        <v>59</v>
      </c>
      <c r="G46" s="132">
        <v>516</v>
      </c>
      <c r="H46" s="49"/>
      <c r="I46" s="132">
        <v>87550.33550000002</v>
      </c>
      <c r="J46" s="132">
        <v>32631.6016</v>
      </c>
      <c r="K46" s="132">
        <v>83290.3355</v>
      </c>
      <c r="L46" s="132">
        <v>4260</v>
      </c>
      <c r="M46" s="132">
        <v>0</v>
      </c>
      <c r="N46" s="58">
        <f>SUM(K46:M46)</f>
        <v>87550.3355</v>
      </c>
      <c r="O46" s="132">
        <v>32631.6016</v>
      </c>
      <c r="P46" s="132">
        <v>266375.43965199904</v>
      </c>
      <c r="Q46" s="132">
        <v>158420.73397980054</v>
      </c>
      <c r="R46" s="132">
        <v>9045.67</v>
      </c>
      <c r="S46" s="132">
        <v>6000</v>
      </c>
      <c r="T46" s="132">
        <v>0</v>
      </c>
      <c r="U46" s="61">
        <f>SUM(R46:T46)</f>
        <v>15045.67</v>
      </c>
      <c r="V46" s="132">
        <v>9045.67</v>
      </c>
      <c r="W46" s="132">
        <v>6000</v>
      </c>
      <c r="X46" s="132">
        <v>0</v>
      </c>
      <c r="Y46" s="61">
        <f>SUM(V46:X46)</f>
        <v>15045.67</v>
      </c>
      <c r="Z46" s="132">
        <v>8547.87</v>
      </c>
      <c r="AA46" s="133">
        <v>9680.67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32</v>
      </c>
      <c r="D47" s="96">
        <v>0</v>
      </c>
      <c r="E47" s="96">
        <v>0</v>
      </c>
      <c r="F47" s="63">
        <f>SUM(C47:E47)</f>
        <v>32</v>
      </c>
      <c r="G47" s="96">
        <v>124</v>
      </c>
      <c r="H47" s="127"/>
      <c r="I47" s="96">
        <v>159477.51353400003</v>
      </c>
      <c r="J47" s="96">
        <v>45648.698442666675</v>
      </c>
      <c r="K47" s="96">
        <v>150100.756115</v>
      </c>
      <c r="L47" s="96">
        <v>0</v>
      </c>
      <c r="M47" s="96">
        <v>0</v>
      </c>
      <c r="N47" s="77">
        <f>SUM(K47:M47)</f>
        <v>150100.756115</v>
      </c>
      <c r="O47" s="96">
        <v>45648.69844266667</v>
      </c>
      <c r="P47" s="96">
        <v>250805.5066890004</v>
      </c>
      <c r="Q47" s="96">
        <v>211620.55541713384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66.39000000000033</v>
      </c>
      <c r="AA47" s="97">
        <v>66.39000000000033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209</v>
      </c>
      <c r="D48" s="119">
        <v>8731</v>
      </c>
      <c r="E48" s="119">
        <v>4</v>
      </c>
      <c r="F48" s="71">
        <f>SUM(C48:E48)</f>
        <v>8944</v>
      </c>
      <c r="G48" s="119">
        <v>55846</v>
      </c>
      <c r="H48" s="127"/>
      <c r="I48" s="119">
        <v>1357640.5171329998</v>
      </c>
      <c r="J48" s="119">
        <v>534177.6202335556</v>
      </c>
      <c r="K48" s="119">
        <v>843413.044083</v>
      </c>
      <c r="L48" s="119">
        <v>485206.762935</v>
      </c>
      <c r="M48" s="119">
        <v>9647.771</v>
      </c>
      <c r="N48" s="83">
        <f>SUM(K48:M48)</f>
        <v>1338267.5780180001</v>
      </c>
      <c r="O48" s="119">
        <v>534177.6202335556</v>
      </c>
      <c r="P48" s="119">
        <v>2405175.850038999</v>
      </c>
      <c r="Q48" s="119">
        <v>987269.1570437363</v>
      </c>
      <c r="R48" s="119">
        <v>8175.86</v>
      </c>
      <c r="S48" s="119">
        <v>88189.43</v>
      </c>
      <c r="T48" s="119">
        <v>0</v>
      </c>
      <c r="U48" s="71">
        <f>SUM(R48:T48)</f>
        <v>96365.29</v>
      </c>
      <c r="V48" s="119">
        <v>8175.86</v>
      </c>
      <c r="W48" s="119">
        <v>88189.43</v>
      </c>
      <c r="X48" s="119">
        <v>0</v>
      </c>
      <c r="Y48" s="71">
        <f>SUM(V48:X48)</f>
        <v>96365.29</v>
      </c>
      <c r="Z48" s="119">
        <v>64646.39311297452</v>
      </c>
      <c r="AA48" s="120">
        <v>61106.39311297452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8" t="s">
        <v>69</v>
      </c>
      <c r="B50" s="269"/>
      <c r="C50" s="38">
        <f>C11+C16+C17+C20+C21+C24+C28+C29+C30+C33+C34+C37+C38+C39+C40+C44+C45+C49</f>
        <v>27525</v>
      </c>
      <c r="D50" s="15">
        <f aca="true" t="shared" si="15" ref="D50:AL50">D11+D16+D17+D20+D21+D24+D28+D29+D30+D33+D34+D37+D38+D39+D40+D44+D45+D49</f>
        <v>433607</v>
      </c>
      <c r="E50" s="15">
        <f t="shared" si="15"/>
        <v>930</v>
      </c>
      <c r="F50" s="15">
        <f t="shared" si="15"/>
        <v>462062</v>
      </c>
      <c r="G50" s="15">
        <f t="shared" si="15"/>
        <v>1218800</v>
      </c>
      <c r="H50" s="15">
        <f t="shared" si="15"/>
        <v>232608</v>
      </c>
      <c r="I50" s="15">
        <f t="shared" si="15"/>
        <v>29634545.01399636</v>
      </c>
      <c r="J50" s="15">
        <f t="shared" si="15"/>
        <v>5290602.722652491</v>
      </c>
      <c r="K50" s="15">
        <f t="shared" si="15"/>
        <v>11403481.504035983</v>
      </c>
      <c r="L50" s="15">
        <f t="shared" si="15"/>
        <v>16322020.298774317</v>
      </c>
      <c r="M50" s="15">
        <f t="shared" si="15"/>
        <v>668387.5249999983</v>
      </c>
      <c r="N50" s="15">
        <f t="shared" si="15"/>
        <v>28393889.3278103</v>
      </c>
      <c r="O50" s="15">
        <f t="shared" si="15"/>
        <v>5203907.464102492</v>
      </c>
      <c r="P50" s="15">
        <f t="shared" si="15"/>
        <v>32100144.10871795</v>
      </c>
      <c r="Q50" s="15">
        <f t="shared" si="15"/>
        <v>23005065.32953979</v>
      </c>
      <c r="R50" s="15">
        <f t="shared" si="15"/>
        <v>3711477.178888888</v>
      </c>
      <c r="S50" s="15">
        <f t="shared" si="15"/>
        <v>7730769.989640522</v>
      </c>
      <c r="T50" s="15">
        <f t="shared" si="15"/>
        <v>78370.15000000001</v>
      </c>
      <c r="U50" s="15">
        <f t="shared" si="15"/>
        <v>11520617.318529412</v>
      </c>
      <c r="V50" s="15">
        <f t="shared" si="15"/>
        <v>3649469.2803888884</v>
      </c>
      <c r="W50" s="15">
        <f t="shared" si="15"/>
        <v>7485003.465640523</v>
      </c>
      <c r="X50" s="15">
        <f t="shared" si="15"/>
        <v>78370.15000000001</v>
      </c>
      <c r="Y50" s="15">
        <f t="shared" si="15"/>
        <v>11212842.896029413</v>
      </c>
      <c r="Z50" s="15">
        <f t="shared" si="15"/>
        <v>11682265.583458569</v>
      </c>
      <c r="AA50" s="16">
        <f t="shared" si="15"/>
        <v>11577498.98281409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3.5">
      <c r="U54" s="24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Tamar Tsiskarishvili</cp:lastModifiedBy>
  <cp:lastPrinted>2017-10-18T12:38:28Z</cp:lastPrinted>
  <dcterms:created xsi:type="dcterms:W3CDTF">1996-10-14T23:33:28Z</dcterms:created>
  <dcterms:modified xsi:type="dcterms:W3CDTF">2023-05-15T07:49:51Z</dcterms:modified>
  <cp:category/>
  <cp:version/>
  <cp:contentType/>
  <cp:contentStatus/>
</cp:coreProperties>
</file>